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WQ\Desktop\"/>
    </mc:Choice>
  </mc:AlternateContent>
  <xr:revisionPtr revIDLastSave="0" documentId="13_ncr:1_{ECDB3D58-84D5-4406-889C-4D9A3A43CB9B}" xr6:coauthVersionLast="36" xr6:coauthVersionMax="36" xr10:uidLastSave="{00000000-0000-0000-0000-000000000000}"/>
  <bookViews>
    <workbookView xWindow="0" yWindow="0" windowWidth="25397" windowHeight="14074" xr2:uid="{BEA6F865-5321-4BE5-9B93-82EDAEAA9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H17" i="1"/>
  <c r="H16" i="1"/>
  <c r="G17" i="1"/>
  <c r="G16" i="1"/>
  <c r="F16" i="1"/>
  <c r="F17" i="1"/>
  <c r="C8" i="1"/>
  <c r="F8" i="1"/>
  <c r="G8" i="1"/>
  <c r="J8" i="1"/>
  <c r="K8" i="1"/>
  <c r="N8" i="1"/>
  <c r="O8" i="1"/>
  <c r="B8" i="1"/>
  <c r="C7" i="1"/>
  <c r="F7" i="1"/>
  <c r="G7" i="1"/>
  <c r="J7" i="1"/>
  <c r="K7" i="1"/>
  <c r="N7" i="1"/>
  <c r="O7" i="1"/>
  <c r="B7" i="1"/>
  <c r="K6" i="1"/>
  <c r="J6" i="1"/>
  <c r="C6" i="1"/>
  <c r="B6" i="1"/>
  <c r="O5" i="1"/>
  <c r="N5" i="1"/>
  <c r="K5" i="1"/>
  <c r="J5" i="1"/>
  <c r="C5" i="1"/>
  <c r="B5" i="1"/>
  <c r="O4" i="1"/>
  <c r="N4" i="1"/>
  <c r="K4" i="1"/>
  <c r="J4" i="1"/>
  <c r="C4" i="1"/>
  <c r="B4" i="1"/>
  <c r="O3" i="1"/>
  <c r="N3" i="1"/>
  <c r="K3" i="1"/>
  <c r="J3" i="1"/>
  <c r="C3" i="1"/>
  <c r="B3" i="1"/>
</calcChain>
</file>

<file path=xl/sharedStrings.xml><?xml version="1.0" encoding="utf-8"?>
<sst xmlns="http://schemas.openxmlformats.org/spreadsheetml/2006/main" count="120" uniqueCount="12">
  <si>
    <t>GVBD</t>
  </si>
  <si>
    <t>Non-injected</t>
    <phoneticPr fontId="1" type="noConversion"/>
  </si>
  <si>
    <r>
      <t xml:space="preserve">Injected with </t>
    </r>
    <r>
      <rPr>
        <b/>
        <i/>
        <sz val="11"/>
        <color rgb="FF0070C0"/>
        <rFont val="Arial"/>
        <family val="2"/>
      </rPr>
      <t>Mad2</t>
    </r>
    <phoneticPr fontId="1" type="noConversion"/>
  </si>
  <si>
    <r>
      <rPr>
        <b/>
        <i/>
        <sz val="11"/>
        <color rgb="FF0070C0"/>
        <rFont val="Arial"/>
        <family val="2"/>
      </rPr>
      <t>Mad2</t>
    </r>
    <r>
      <rPr>
        <b/>
        <sz val="11"/>
        <color rgb="FF0070C0"/>
        <rFont val="Arial"/>
        <family val="2"/>
      </rPr>
      <t xml:space="preserve"> + </t>
    </r>
    <r>
      <rPr>
        <b/>
        <i/>
        <sz val="11"/>
        <color rgb="FF0070C0"/>
        <rFont val="Arial"/>
        <family val="2"/>
      </rPr>
      <t>Mad2l1bp</t>
    </r>
    <r>
      <rPr>
        <b/>
        <sz val="11"/>
        <color rgb="FF0070C0"/>
        <rFont val="Arial"/>
        <family val="2"/>
      </rPr>
      <t xml:space="preserve"> WT</t>
    </r>
    <phoneticPr fontId="1" type="noConversion"/>
  </si>
  <si>
    <r>
      <rPr>
        <b/>
        <i/>
        <sz val="11"/>
        <color rgb="FF0070C0"/>
        <rFont val="Arial"/>
        <family val="2"/>
      </rPr>
      <t>Mad2</t>
    </r>
    <r>
      <rPr>
        <b/>
        <sz val="11"/>
        <color rgb="FF0070C0"/>
        <rFont val="Arial"/>
        <family val="2"/>
      </rPr>
      <t xml:space="preserve"> + </t>
    </r>
    <r>
      <rPr>
        <b/>
        <i/>
        <sz val="11"/>
        <color rgb="FF0070C0"/>
        <rFont val="Arial"/>
        <family val="2"/>
      </rPr>
      <t>Mad2l1bp</t>
    </r>
    <r>
      <rPr>
        <b/>
        <sz val="11"/>
        <color rgb="FF0070C0"/>
        <rFont val="Arial"/>
        <family val="2"/>
      </rPr>
      <t xml:space="preserve"> Mut</t>
    </r>
    <phoneticPr fontId="1" type="noConversion"/>
  </si>
  <si>
    <t>PBE</t>
    <phoneticPr fontId="1" type="noConversion"/>
  </si>
  <si>
    <t>Mean</t>
    <phoneticPr fontId="1" type="noConversion"/>
  </si>
  <si>
    <t>STDEV</t>
    <phoneticPr fontId="1" type="noConversion"/>
  </si>
  <si>
    <t>rep.1</t>
  </si>
  <si>
    <t>rep.2</t>
  </si>
  <si>
    <t>rep.3</t>
  </si>
  <si>
    <t>rep.4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</si>
</sst>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70C0"/>
      <name val="Arial"/>
      <family val="2"/>
    </font>
    <font>
      <b/>
      <i/>
      <sz val="11"/>
      <color rgb="FF0070C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The rate of GVBD and PBE</a:t>
            </a:r>
            <a:r>
              <a:rPr lang="en-US" altLang="zh-CN" sz="1400" b="0" i="0" u="none" strike="noStrike" baseline="0"/>
              <a:t> </a:t>
            </a:r>
            <a:endParaRPr lang="zh-CN" altLang="en-US"/>
          </a:p>
        </c:rich>
      </c:tx>
      <c:layout>
        <c:manualLayout>
          <c:xMode val="edge"/>
          <c:yMode val="edge"/>
          <c:x val="0.28704855643044619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Sheet1!$F$15</c:f>
              <c:strCache>
                <c:ptCount val="1"/>
                <c:pt idx="0">
                  <c:v>Non-injected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5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Sheet1!$B$8:$C$8</c:f>
                <c:numCache>
                  <c:formatCode>General</c:formatCode>
                  <c:ptCount val="2"/>
                  <c:pt idx="0">
                    <c:v>4.1666666666666657E-2</c:v>
                  </c:pt>
                  <c:pt idx="1">
                    <c:v>7.4009562509640942E-2</c:v>
                  </c:pt>
                </c:numCache>
              </c:numRef>
            </c:plus>
            <c:minus>
              <c:numRef>
                <c:f>Sheet1!$B$8:$C$8</c:f>
                <c:numCache>
                  <c:formatCode>General</c:formatCode>
                  <c:ptCount val="2"/>
                  <c:pt idx="0">
                    <c:v>4.1666666666666657E-2</c:v>
                  </c:pt>
                  <c:pt idx="1">
                    <c:v>7.4009562509640942E-2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Sheet1!$E$16:$E$17</c:f>
              <c:strCache>
                <c:ptCount val="2"/>
                <c:pt idx="0">
                  <c:v>GVBD</c:v>
                </c:pt>
                <c:pt idx="1">
                  <c:v>PBE</c:v>
                </c:pt>
              </c:strCache>
            </c:strRef>
          </c:cat>
          <c:val>
            <c:numRef>
              <c:f>Sheet1!$F$16:$F$17</c:f>
              <c:numCache>
                <c:formatCode>General</c:formatCode>
                <c:ptCount val="2"/>
                <c:pt idx="0">
                  <c:v>0.9458333333333333</c:v>
                </c:pt>
                <c:pt idx="1">
                  <c:v>0.79962406015037601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C-46D8-A161-2C0C91936E55}"/>
            </c:ext>
          </c:extLst>
        </c:ser>
        <c:ser>
          <c:idx val="1"/>
          <c:order val="1"/>
          <c:tx>
            <c:strRef>
              <c:f>Sheet1!$G$15</c:f>
              <c:strCache>
                <c:ptCount val="1"/>
                <c:pt idx="0">
                  <c:v>Injected with Mad2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Sheet1!$F$8:$G$8</c:f>
                <c:numCache>
                  <c:formatCode>General</c:formatCode>
                  <c:ptCount val="2"/>
                  <c:pt idx="0">
                    <c:v>4.7169905660283007E-2</c:v>
                  </c:pt>
                  <c:pt idx="1">
                    <c:v>4.5255334133002645E-2</c:v>
                  </c:pt>
                </c:numCache>
              </c:numRef>
            </c:plus>
            <c:minus>
              <c:numRef>
                <c:f>Sheet1!$F$8:$G$8</c:f>
                <c:numCache>
                  <c:formatCode>General</c:formatCode>
                  <c:ptCount val="2"/>
                  <c:pt idx="0">
                    <c:v>4.7169905660283007E-2</c:v>
                  </c:pt>
                  <c:pt idx="1">
                    <c:v>4.5255334133002645E-2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Sheet1!$E$16:$E$17</c:f>
              <c:strCache>
                <c:ptCount val="2"/>
                <c:pt idx="0">
                  <c:v>GVBD</c:v>
                </c:pt>
                <c:pt idx="1">
                  <c:v>PBE</c:v>
                </c:pt>
              </c:strCache>
            </c:strRef>
          </c:cat>
          <c:val>
            <c:numRef>
              <c:f>Sheet1!$G$16:$G$17</c:f>
              <c:numCache>
                <c:formatCode>General</c:formatCode>
                <c:ptCount val="2"/>
                <c:pt idx="0">
                  <c:v>0.86750000000000005</c:v>
                </c:pt>
                <c:pt idx="1">
                  <c:v>0.18194444444444449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FC-46D8-A161-2C0C91936E55}"/>
            </c:ext>
          </c:extLst>
        </c:ser>
        <c:ser>
          <c:idx val="2"/>
          <c:order val="2"/>
          <c:tx>
            <c:strRef>
              <c:f>Sheet1!$H$15</c:f>
              <c:strCache>
                <c:ptCount val="1"/>
                <c:pt idx="0">
                  <c:v>Mad2 + Mad2l1bp WT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accent2">
                  <a:lumMod val="60000"/>
                  <a:lumOff val="40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Sheet1!$J$8:$K$8</c:f>
                <c:numCache>
                  <c:formatCode>General</c:formatCode>
                  <c:ptCount val="2"/>
                  <c:pt idx="0">
                    <c:v>6.849574196011507E-2</c:v>
                  </c:pt>
                  <c:pt idx="1">
                    <c:v>5.1385916994580907E-2</c:v>
                  </c:pt>
                </c:numCache>
              </c:numRef>
            </c:plus>
            <c:minus>
              <c:numRef>
                <c:f>Sheet1!$J$8:$K$8</c:f>
                <c:numCache>
                  <c:formatCode>General</c:formatCode>
                  <c:ptCount val="2"/>
                  <c:pt idx="0">
                    <c:v>6.849574196011507E-2</c:v>
                  </c:pt>
                  <c:pt idx="1">
                    <c:v>5.1385916994580907E-2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Sheet1!$E$16:$E$17</c:f>
              <c:strCache>
                <c:ptCount val="2"/>
                <c:pt idx="0">
                  <c:v>GVBD</c:v>
                </c:pt>
                <c:pt idx="1">
                  <c:v>PBE</c:v>
                </c:pt>
              </c:strCache>
            </c:strRef>
          </c:cat>
          <c:val>
            <c:numRef>
              <c:f>Sheet1!$H$16:$H$17</c:f>
              <c:numCache>
                <c:formatCode>General</c:formatCode>
                <c:ptCount val="2"/>
                <c:pt idx="0">
                  <c:v>0.92249999999999999</c:v>
                </c:pt>
                <c:pt idx="1">
                  <c:v>0.55697368421052629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FC-46D8-A161-2C0C91936E55}"/>
            </c:ext>
          </c:extLst>
        </c:ser>
        <c:ser>
          <c:idx val="3"/>
          <c:order val="3"/>
          <c:tx>
            <c:strRef>
              <c:f>Sheet1!$I$15</c:f>
              <c:strCache>
                <c:ptCount val="1"/>
                <c:pt idx="0">
                  <c:v>Mad2 + Mad2l1bp Mut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accent6">
                  <a:lumMod val="60000"/>
                  <a:lumOff val="40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Sheet1!$N$8:$O$8</c:f>
                <c:numCache>
                  <c:formatCode>General</c:formatCode>
                  <c:ptCount val="2"/>
                  <c:pt idx="0">
                    <c:v>1.5000000000000013E-2</c:v>
                  </c:pt>
                  <c:pt idx="1">
                    <c:v>4.7501353673585281E-2</c:v>
                  </c:pt>
                </c:numCache>
              </c:numRef>
            </c:plus>
            <c:minus>
              <c:numRef>
                <c:f>Sheet1!$N$8:$O$8</c:f>
                <c:numCache>
                  <c:formatCode>General</c:formatCode>
                  <c:ptCount val="2"/>
                  <c:pt idx="0">
                    <c:v>1.5000000000000013E-2</c:v>
                  </c:pt>
                  <c:pt idx="1">
                    <c:v>4.7501353673585281E-2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Sheet1!$E$16:$E$17</c:f>
              <c:strCache>
                <c:ptCount val="2"/>
                <c:pt idx="0">
                  <c:v>GVBD</c:v>
                </c:pt>
                <c:pt idx="1">
                  <c:v>PBE</c:v>
                </c:pt>
              </c:strCache>
            </c:strRef>
          </c:cat>
          <c:val>
            <c:numRef>
              <c:f>Sheet1!$I$16:$I$17</c:f>
              <c:numCache>
                <c:formatCode>General</c:formatCode>
                <c:ptCount val="2"/>
                <c:pt idx="0">
                  <c:v>0.89250000000000007</c:v>
                </c:pt>
                <c:pt idx="1">
                  <c:v>0.23944444444444446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FC-46D8-A161-2C0C91936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2"/>
        <c:axId val="1646757328"/>
        <c:axId val="1508024336"/>
      </c:barChart>
      <c:catAx>
        <c:axId val="164675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08024336"/>
        <c:crosses val="autoZero"/>
        <c:auto val="1"/>
        <c:lblAlgn val="ctr"/>
        <c:lblOffset val="100"/>
        <c:noMultiLvlLbl val="0"/>
      </c:catAx>
      <c:valAx>
        <c:axId val="1508024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4675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2722</xdr:colOff>
      <xdr:row>18</xdr:row>
      <xdr:rowOff>8162</xdr:rowOff>
    </xdr:from>
    <xdr:to>
      <xdr:col>9</xdr:col>
      <xdr:colOff>5443</xdr:colOff>
      <xdr:row>34</xdr:row>
      <xdr:rowOff>10885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D7154B90-62D8-435B-84C2-280BE8AB55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49D83-DD3E-4842-804B-BC00D851588E}">
  <dimension ref="A1:O17"/>
  <sheetViews>
    <sheetView tabSelected="1" workbookViewId="0">
      <selection activeCell="B12" sqref="B12"/>
    </sheetView>
  </sheetViews>
  <sheetFormatPr defaultRowHeight="14.15" x14ac:dyDescent="0.35"/>
  <cols>
    <col min="1" max="1" width="9.140625" customWidth="1"/>
    <col min="2" max="2" width="10.0703125" customWidth="1"/>
    <col min="3" max="3" width="11.28515625" customWidth="1"/>
    <col min="6" max="6" width="11.5" customWidth="1"/>
    <col min="7" max="7" width="11.0703125" customWidth="1"/>
    <col min="8" max="8" width="14.140625" customWidth="1"/>
    <col min="9" max="9" width="13.92578125" customWidth="1"/>
    <col min="10" max="10" width="10.85546875" customWidth="1"/>
    <col min="11" max="11" width="11.35546875" customWidth="1"/>
    <col min="14" max="14" width="10.92578125" customWidth="1"/>
    <col min="15" max="15" width="11.640625" customWidth="1"/>
  </cols>
  <sheetData>
    <row r="1" spans="1:15" x14ac:dyDescent="0.35">
      <c r="B1" s="8" t="s">
        <v>1</v>
      </c>
      <c r="C1" s="8"/>
      <c r="D1" s="1"/>
      <c r="E1" s="1"/>
      <c r="F1" s="8" t="s">
        <v>2</v>
      </c>
      <c r="G1" s="8"/>
      <c r="H1" s="1"/>
      <c r="I1" s="1"/>
      <c r="J1" s="8" t="s">
        <v>3</v>
      </c>
      <c r="K1" s="8"/>
      <c r="L1" s="1"/>
      <c r="M1" s="1"/>
      <c r="N1" s="8" t="s">
        <v>4</v>
      </c>
      <c r="O1" s="8"/>
    </row>
    <row r="2" spans="1:15" x14ac:dyDescent="0.35">
      <c r="B2" s="3" t="s">
        <v>0</v>
      </c>
      <c r="C2" s="3" t="s">
        <v>5</v>
      </c>
      <c r="D2" s="3"/>
      <c r="E2" s="3"/>
      <c r="F2" s="3" t="s">
        <v>0</v>
      </c>
      <c r="G2" s="3" t="s">
        <v>5</v>
      </c>
      <c r="H2" s="3"/>
      <c r="I2" s="3"/>
      <c r="J2" s="3" t="s">
        <v>0</v>
      </c>
      <c r="K2" s="3" t="s">
        <v>5</v>
      </c>
      <c r="L2" s="3"/>
      <c r="M2" s="3"/>
      <c r="N2" s="3" t="s">
        <v>0</v>
      </c>
      <c r="O2" s="3" t="s">
        <v>5</v>
      </c>
    </row>
    <row r="3" spans="1:15" x14ac:dyDescent="0.35">
      <c r="A3" s="1" t="s">
        <v>8</v>
      </c>
      <c r="B3" s="2">
        <f>19/20</f>
        <v>0.95</v>
      </c>
      <c r="C3" s="2">
        <f>16/20</f>
        <v>0.8</v>
      </c>
      <c r="D3" s="2"/>
      <c r="E3" s="2"/>
      <c r="F3" s="2">
        <v>0.9</v>
      </c>
      <c r="G3" s="2">
        <v>0.17777777777777801</v>
      </c>
      <c r="H3" s="2"/>
      <c r="I3" s="2"/>
      <c r="J3" s="2">
        <f>19/20</f>
        <v>0.95</v>
      </c>
      <c r="K3" s="2">
        <f>12/19</f>
        <v>0.63157894736842102</v>
      </c>
      <c r="L3" s="2"/>
      <c r="M3" s="2"/>
      <c r="N3" s="2">
        <f>18/20</f>
        <v>0.9</v>
      </c>
      <c r="O3" s="2">
        <f>5/18</f>
        <v>0.27777777777777779</v>
      </c>
    </row>
    <row r="4" spans="1:15" x14ac:dyDescent="0.35">
      <c r="A4" s="1" t="s">
        <v>9</v>
      </c>
      <c r="B4" s="2">
        <f>18/20</f>
        <v>0.9</v>
      </c>
      <c r="C4" s="2">
        <f>15/19</f>
        <v>0.78947368421052633</v>
      </c>
      <c r="D4" s="2"/>
      <c r="E4" s="2"/>
      <c r="F4" s="2">
        <v>0.8</v>
      </c>
      <c r="G4" s="2">
        <v>0.20777777777777801</v>
      </c>
      <c r="H4" s="2"/>
      <c r="I4" s="2"/>
      <c r="J4" s="2">
        <f>18/20</f>
        <v>0.9</v>
      </c>
      <c r="K4" s="2">
        <f>11/20</f>
        <v>0.55000000000000004</v>
      </c>
      <c r="L4" s="2"/>
      <c r="M4" s="2"/>
      <c r="N4" s="2">
        <f>18/20</f>
        <v>0.9</v>
      </c>
      <c r="O4" s="2">
        <f>5/18</f>
        <v>0.27777777777777779</v>
      </c>
    </row>
    <row r="5" spans="1:15" x14ac:dyDescent="0.35">
      <c r="A5" s="1" t="s">
        <v>10</v>
      </c>
      <c r="B5" s="2">
        <f>20/20</f>
        <v>1</v>
      </c>
      <c r="C5" s="2">
        <f>17/19</f>
        <v>0.89473684210526316</v>
      </c>
      <c r="D5" s="2"/>
      <c r="E5" s="2"/>
      <c r="F5" s="2">
        <v>0.9</v>
      </c>
      <c r="G5" s="2">
        <v>0.22222222222222199</v>
      </c>
      <c r="H5" s="2"/>
      <c r="I5" s="2"/>
      <c r="J5" s="2">
        <f>20/20</f>
        <v>1</v>
      </c>
      <c r="K5" s="2">
        <f>13/25</f>
        <v>0.52</v>
      </c>
      <c r="L5" s="2"/>
      <c r="M5" s="2"/>
      <c r="N5" s="2">
        <f>18/20</f>
        <v>0.9</v>
      </c>
      <c r="O5" s="2">
        <f>4/18</f>
        <v>0.22222222222222221</v>
      </c>
    </row>
    <row r="6" spans="1:15" x14ac:dyDescent="0.35">
      <c r="A6" s="1" t="s">
        <v>11</v>
      </c>
      <c r="B6" s="2">
        <f>14/15</f>
        <v>0.93333333333333335</v>
      </c>
      <c r="C6" s="2">
        <f>10/14</f>
        <v>0.7142857142857143</v>
      </c>
      <c r="D6" s="2"/>
      <c r="E6" s="2"/>
      <c r="F6" s="2">
        <v>0.87</v>
      </c>
      <c r="G6" s="2">
        <v>0.12</v>
      </c>
      <c r="H6" s="2"/>
      <c r="I6" s="2"/>
      <c r="J6" s="2">
        <f>21/25</f>
        <v>0.84</v>
      </c>
      <c r="K6" s="2">
        <f>10/19</f>
        <v>0.52631578947368418</v>
      </c>
      <c r="L6" s="2"/>
      <c r="M6" s="2"/>
      <c r="N6" s="2">
        <v>0.87</v>
      </c>
      <c r="O6" s="2">
        <v>0.18</v>
      </c>
    </row>
    <row r="7" spans="1:15" x14ac:dyDescent="0.35">
      <c r="A7" s="4" t="s">
        <v>6</v>
      </c>
      <c r="B7" s="7">
        <f>AVERAGE(B3:B6)</f>
        <v>0.9458333333333333</v>
      </c>
      <c r="C7" s="7">
        <f>AVERAGE(C3:C6)</f>
        <v>0.79962406015037601</v>
      </c>
      <c r="D7" s="7"/>
      <c r="E7" s="7"/>
      <c r="F7" s="7">
        <f t="shared" ref="F7:O7" si="0">AVERAGE(F3:F6)</f>
        <v>0.86750000000000005</v>
      </c>
      <c r="G7" s="7">
        <f t="shared" si="0"/>
        <v>0.18194444444444449</v>
      </c>
      <c r="H7" s="7"/>
      <c r="I7" s="7"/>
      <c r="J7" s="7">
        <f t="shared" si="0"/>
        <v>0.92249999999999999</v>
      </c>
      <c r="K7" s="7">
        <f t="shared" si="0"/>
        <v>0.55697368421052629</v>
      </c>
      <c r="L7" s="7"/>
      <c r="M7" s="7"/>
      <c r="N7" s="7">
        <f t="shared" si="0"/>
        <v>0.89250000000000007</v>
      </c>
      <c r="O7" s="7">
        <f t="shared" si="0"/>
        <v>0.23944444444444446</v>
      </c>
    </row>
    <row r="8" spans="1:15" x14ac:dyDescent="0.35">
      <c r="A8" s="1" t="s">
        <v>7</v>
      </c>
      <c r="B8" s="2">
        <f>STDEV(B3:B6)</f>
        <v>4.1666666666666657E-2</v>
      </c>
      <c r="C8" s="2">
        <f t="shared" ref="C8:O8" si="1">STDEV(C3:C6)</f>
        <v>7.4009562509640942E-2</v>
      </c>
      <c r="D8" s="2"/>
      <c r="E8" s="2"/>
      <c r="F8" s="2">
        <f t="shared" si="1"/>
        <v>4.7169905660283007E-2</v>
      </c>
      <c r="G8" s="2">
        <f t="shared" si="1"/>
        <v>4.5255334133002645E-2</v>
      </c>
      <c r="H8" s="2"/>
      <c r="I8" s="2"/>
      <c r="J8" s="2">
        <f t="shared" si="1"/>
        <v>6.849574196011507E-2</v>
      </c>
      <c r="K8" s="2">
        <f t="shared" si="1"/>
        <v>5.1385916994580907E-2</v>
      </c>
      <c r="L8" s="2"/>
      <c r="M8" s="2"/>
      <c r="N8" s="2">
        <f t="shared" si="1"/>
        <v>1.5000000000000013E-2</v>
      </c>
      <c r="O8" s="2">
        <f t="shared" si="1"/>
        <v>4.7501353673585281E-2</v>
      </c>
    </row>
    <row r="9" spans="1:15" x14ac:dyDescent="0.3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3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3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3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3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3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36.9" customHeight="1" x14ac:dyDescent="0.35">
      <c r="B15" s="1"/>
      <c r="C15" s="1"/>
      <c r="D15" s="1"/>
      <c r="E15" s="1"/>
      <c r="F15" s="5" t="s">
        <v>1</v>
      </c>
      <c r="G15" s="6" t="s">
        <v>2</v>
      </c>
      <c r="H15" s="6" t="s">
        <v>3</v>
      </c>
      <c r="I15" s="6" t="s">
        <v>4</v>
      </c>
      <c r="J15" s="1"/>
      <c r="K15" s="1"/>
      <c r="L15" s="1"/>
      <c r="M15" s="1"/>
      <c r="N15" s="1"/>
      <c r="O15" s="1"/>
    </row>
    <row r="16" spans="1:15" x14ac:dyDescent="0.35">
      <c r="E16" s="3" t="s">
        <v>0</v>
      </c>
      <c r="F16" s="7">
        <f>$B$7</f>
        <v>0.9458333333333333</v>
      </c>
      <c r="G16" s="7">
        <f>$F$7</f>
        <v>0.86750000000000005</v>
      </c>
      <c r="H16" s="7">
        <f>$J$7</f>
        <v>0.92249999999999999</v>
      </c>
      <c r="I16" s="7">
        <f>$N$7</f>
        <v>0.89250000000000007</v>
      </c>
    </row>
    <row r="17" spans="5:9" x14ac:dyDescent="0.35">
      <c r="E17" s="3" t="s">
        <v>5</v>
      </c>
      <c r="F17" s="7">
        <f>$C$7</f>
        <v>0.79962406015037601</v>
      </c>
      <c r="G17" s="7">
        <f>$G$7</f>
        <v>0.18194444444444449</v>
      </c>
      <c r="H17" s="7">
        <f>$K$7</f>
        <v>0.55697368421052629</v>
      </c>
      <c r="I17" s="7">
        <f>$O$7</f>
        <v>0.23944444444444446</v>
      </c>
    </row>
  </sheetData>
  <mergeCells count="4">
    <mergeCell ref="B1:C1"/>
    <mergeCell ref="F1:G1"/>
    <mergeCell ref="J1:K1"/>
    <mergeCell ref="N1:O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LWQ</dc:creator>
  <cp:lastModifiedBy>LWQ</cp:lastModifiedBy>
  <dcterms:created xsi:type="dcterms:W3CDTF">2023-01-06T15:23:14Z</dcterms:created>
  <dcterms:modified xsi:type="dcterms:W3CDTF">2023-01-06T16:37:26Z</dcterms:modified>
</cp:coreProperties>
</file>